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Ejecución Presupuestal" sheetId="1" r:id="rId1"/>
    <sheet name="Estado de Situación Financiera" sheetId="2" r:id="rId2"/>
    <sheet name="Estado de Resultados" sheetId="3" r:id="rId3"/>
  </sheets>
  <definedNames>
    <definedName name="_xlnm.Print_Area" localSheetId="0">'Ejecución Presupuestal'!$B$2:$E$27</definedName>
    <definedName name="_xlnm.Print_Area" localSheetId="2">'Estado de Resultados'!#REF!</definedName>
    <definedName name="_xlnm.Print_Area" localSheetId="1">'Estado de Situación Financiera'!#REF!</definedName>
  </definedNames>
  <calcPr fullCalcOnLoad="1"/>
</workbook>
</file>

<file path=xl/sharedStrings.xml><?xml version="1.0" encoding="utf-8"?>
<sst xmlns="http://schemas.openxmlformats.org/spreadsheetml/2006/main" count="63" uniqueCount="56">
  <si>
    <t>PROGRAMA DE INVERSIÓN BANCA DE LAS OPORTUNIDADES</t>
  </si>
  <si>
    <t>% de Ejecución Año</t>
  </si>
  <si>
    <t>Ingresos</t>
  </si>
  <si>
    <t>Rendimientos Financieros</t>
  </si>
  <si>
    <t>Gastos de Funcionamiento</t>
  </si>
  <si>
    <t>Honorarios</t>
  </si>
  <si>
    <t>Impuestos</t>
  </si>
  <si>
    <t xml:space="preserve">Honorarios </t>
  </si>
  <si>
    <t>Gastos Diversos</t>
  </si>
  <si>
    <t>Depreciaciones y Amortizaciones</t>
  </si>
  <si>
    <t>Otros Gastos para la Operación</t>
  </si>
  <si>
    <t>Margen operacional</t>
  </si>
  <si>
    <t>Compra de activos</t>
  </si>
  <si>
    <t>Programas de Inversión</t>
  </si>
  <si>
    <t>Entorno y Regulación</t>
  </si>
  <si>
    <t>Soporte a Oferta y Demanda de Servicios Financieros</t>
  </si>
  <si>
    <t>Apoyo a la Red de Banca de Oportunidades</t>
  </si>
  <si>
    <t>Activos</t>
  </si>
  <si>
    <t>Disponible</t>
  </si>
  <si>
    <t>Inversiones</t>
  </si>
  <si>
    <t>Cuentas por cobrar</t>
  </si>
  <si>
    <t>Propiedad, planta y equipo</t>
  </si>
  <si>
    <t>Otros activos</t>
  </si>
  <si>
    <t>Total Activos</t>
  </si>
  <si>
    <t>Pasivos</t>
  </si>
  <si>
    <t>Cuentas por pagar</t>
  </si>
  <si>
    <t>Pasivos estimados y provisiones</t>
  </si>
  <si>
    <t>Total Pasivos</t>
  </si>
  <si>
    <t>Patrimonio</t>
  </si>
  <si>
    <t>Aportes en dinero-Nación</t>
  </si>
  <si>
    <t>Otros aportes</t>
  </si>
  <si>
    <t>Resultados ejercicios anteriores</t>
  </si>
  <si>
    <t xml:space="preserve">Resultados del ejercicio </t>
  </si>
  <si>
    <t>Total Patrimonio</t>
  </si>
  <si>
    <t>Total Pasivo y Patrimonio</t>
  </si>
  <si>
    <t xml:space="preserve">Otros Ingresos </t>
  </si>
  <si>
    <t>Total Gastos Operacionales</t>
  </si>
  <si>
    <t xml:space="preserve">ESTADO DE RESULTADOS </t>
  </si>
  <si>
    <t>(Cifras expresadas de millones de pesos colombianos)</t>
  </si>
  <si>
    <t xml:space="preserve">Ingresos </t>
  </si>
  <si>
    <t xml:space="preserve">Gastos </t>
  </si>
  <si>
    <t>Otros gastos administrativos</t>
  </si>
  <si>
    <t>RESULTADO DEL EJERCICIO</t>
  </si>
  <si>
    <t>Total Ingresos generados en el Programa</t>
  </si>
  <si>
    <t>Presupuesto  2018</t>
  </si>
  <si>
    <t>Ejecución Diciembre 2018</t>
  </si>
  <si>
    <t xml:space="preserve">Gastos de Personal </t>
  </si>
  <si>
    <r>
      <t xml:space="preserve">PROGRAMA DE INVERSIÓN BANCA DE LAS OPORTUNIDADES
EJECUCIÓN PRESUPUESTAL 2018
CORTE: 31 DE DICIEMBRE DE 2018
</t>
    </r>
    <r>
      <rPr>
        <sz val="14"/>
        <color indexed="9"/>
        <rFont val="Calibri"/>
        <family val="2"/>
      </rPr>
      <t>(Cifras expresadas de millones de pesos colombianos)</t>
    </r>
  </si>
  <si>
    <t>CORTE : 31 DE DICIEMBRE DE 2018</t>
  </si>
  <si>
    <t>Intereses depósitos a la vista- Cuenta de ahorro</t>
  </si>
  <si>
    <t>Ejecución contratos en Programas de Inversión</t>
  </si>
  <si>
    <t>CORTE: 31 DE DICIEMBRE DE 2018</t>
  </si>
  <si>
    <t>ESTADO DE SITUACIÓN FINANCIERA</t>
  </si>
  <si>
    <t>Utilidad neta en valoración de inversiones</t>
  </si>
  <si>
    <t>Ingresos generados Convenio F.N.G</t>
  </si>
  <si>
    <t xml:space="preserve">Otros 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</si>
</sst>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B050"/>
      <name val="Calibri"/>
      <family val="2"/>
    </font>
    <font>
      <sz val="14"/>
      <color rgb="FFFF0000"/>
      <name val="Calibri"/>
      <family val="2"/>
    </font>
    <font>
      <b/>
      <sz val="14"/>
      <color rgb="FF00B050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74C6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ashDot"/>
      <top/>
      <bottom style="dashDot"/>
    </border>
    <border>
      <left style="dashDot"/>
      <right style="dashDot"/>
      <top/>
      <bottom style="dashDot"/>
    </border>
    <border>
      <left style="dashDot"/>
      <right style="medium"/>
      <top/>
      <bottom style="dashDot"/>
    </border>
    <border>
      <left/>
      <right/>
      <top style="thick"/>
      <bottom/>
    </border>
    <border>
      <left/>
      <right style="medium"/>
      <top style="thick"/>
      <bottom/>
    </border>
    <border>
      <left/>
      <right style="medium"/>
      <top style="medium"/>
      <bottom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73" fontId="21" fillId="0" borderId="0" xfId="47" applyNumberFormat="1" applyFont="1" applyFill="1" applyBorder="1" applyAlignment="1">
      <alignment/>
    </xf>
    <xf numFmtId="41" fontId="21" fillId="0" borderId="0" xfId="48" applyFont="1" applyAlignment="1">
      <alignment/>
    </xf>
    <xf numFmtId="41" fontId="49" fillId="0" borderId="0" xfId="48" applyFont="1" applyAlignment="1">
      <alignment/>
    </xf>
    <xf numFmtId="173" fontId="50" fillId="0" borderId="0" xfId="47" applyNumberFormat="1" applyFont="1" applyFill="1" applyBorder="1" applyAlignment="1">
      <alignment/>
    </xf>
    <xf numFmtId="0" fontId="24" fillId="0" borderId="0" xfId="0" applyFont="1" applyAlignment="1">
      <alignment/>
    </xf>
    <xf numFmtId="173" fontId="24" fillId="0" borderId="0" xfId="0" applyNumberFormat="1" applyFont="1" applyAlignment="1">
      <alignment/>
    </xf>
    <xf numFmtId="173" fontId="21" fillId="33" borderId="10" xfId="53" applyNumberFormat="1" applyFont="1" applyFill="1" applyBorder="1" applyAlignment="1">
      <alignment/>
    </xf>
    <xf numFmtId="0" fontId="25" fillId="33" borderId="11" xfId="0" applyFont="1" applyFill="1" applyBorder="1" applyAlignment="1">
      <alignment/>
    </xf>
    <xf numFmtId="173" fontId="25" fillId="33" borderId="10" xfId="47" applyNumberFormat="1" applyFont="1" applyFill="1" applyBorder="1" applyAlignment="1">
      <alignment/>
    </xf>
    <xf numFmtId="0" fontId="51" fillId="0" borderId="0" xfId="0" applyFont="1" applyAlignment="1">
      <alignment/>
    </xf>
    <xf numFmtId="173" fontId="21" fillId="33" borderId="10" xfId="47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33" borderId="0" xfId="0" applyFont="1" applyFill="1" applyAlignment="1">
      <alignment/>
    </xf>
    <xf numFmtId="173" fontId="0" fillId="0" borderId="0" xfId="0" applyNumberFormat="1" applyAlignment="1">
      <alignment/>
    </xf>
    <xf numFmtId="41" fontId="0" fillId="0" borderId="0" xfId="49" applyNumberFormat="1" applyFont="1" applyAlignment="1">
      <alignment/>
    </xf>
    <xf numFmtId="0" fontId="21" fillId="33" borderId="11" xfId="0" applyFont="1" applyFill="1" applyBorder="1" applyAlignment="1">
      <alignment/>
    </xf>
    <xf numFmtId="0" fontId="24" fillId="33" borderId="12" xfId="0" applyFont="1" applyFill="1" applyBorder="1" applyAlignment="1">
      <alignment vertical="top"/>
    </xf>
    <xf numFmtId="0" fontId="25" fillId="33" borderId="13" xfId="0" applyFont="1" applyFill="1" applyBorder="1" applyAlignment="1">
      <alignment horizontal="left" indent="1"/>
    </xf>
    <xf numFmtId="173" fontId="25" fillId="33" borderId="14" xfId="53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25" fillId="33" borderId="11" xfId="0" applyFont="1" applyFill="1" applyBorder="1" applyAlignment="1">
      <alignment horizontal="left" indent="1"/>
    </xf>
    <xf numFmtId="0" fontId="25" fillId="33" borderId="13" xfId="0" applyFont="1" applyFill="1" applyBorder="1" applyAlignment="1">
      <alignment/>
    </xf>
    <xf numFmtId="173" fontId="25" fillId="33" borderId="14" xfId="47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2" fillId="0" borderId="0" xfId="0" applyNumberFormat="1" applyFont="1" applyAlignment="1">
      <alignment/>
    </xf>
    <xf numFmtId="0" fontId="0" fillId="0" borderId="0" xfId="0" applyFont="1" applyAlignment="1">
      <alignment/>
    </xf>
    <xf numFmtId="172" fontId="24" fillId="0" borderId="0" xfId="0" applyNumberFormat="1" applyFont="1" applyAlignment="1">
      <alignment/>
    </xf>
    <xf numFmtId="173" fontId="51" fillId="33" borderId="0" xfId="0" applyNumberFormat="1" applyFont="1" applyFill="1" applyAlignment="1">
      <alignment/>
    </xf>
    <xf numFmtId="173" fontId="48" fillId="0" borderId="0" xfId="0" applyNumberFormat="1" applyFont="1" applyFill="1" applyAlignment="1">
      <alignment/>
    </xf>
    <xf numFmtId="41" fontId="0" fillId="0" borderId="0" xfId="48" applyFont="1" applyAlignment="1">
      <alignment/>
    </xf>
    <xf numFmtId="41" fontId="0" fillId="0" borderId="0" xfId="0" applyNumberFormat="1" applyAlignment="1">
      <alignment/>
    </xf>
    <xf numFmtId="41" fontId="25" fillId="33" borderId="10" xfId="48" applyNumberFormat="1" applyFont="1" applyFill="1" applyBorder="1" applyAlignment="1">
      <alignment/>
    </xf>
    <xf numFmtId="41" fontId="21" fillId="33" borderId="10" xfId="53" applyNumberFormat="1" applyFont="1" applyFill="1" applyBorder="1" applyAlignment="1">
      <alignment/>
    </xf>
    <xf numFmtId="41" fontId="25" fillId="33" borderId="10" xfId="47" applyNumberFormat="1" applyFont="1" applyFill="1" applyBorder="1" applyAlignment="1">
      <alignment/>
    </xf>
    <xf numFmtId="41" fontId="21" fillId="33" borderId="10" xfId="47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1" xfId="0" applyFont="1" applyBorder="1" applyAlignment="1">
      <alignment/>
    </xf>
    <xf numFmtId="173" fontId="25" fillId="0" borderId="0" xfId="47" applyNumberFormat="1" applyFont="1" applyFill="1" applyBorder="1" applyAlignment="1">
      <alignment/>
    </xf>
    <xf numFmtId="173" fontId="25" fillId="0" borderId="10" xfId="47" applyNumberFormat="1" applyFont="1" applyFill="1" applyBorder="1" applyAlignment="1">
      <alignment/>
    </xf>
    <xf numFmtId="9" fontId="21" fillId="0" borderId="10" xfId="60" applyFont="1" applyFill="1" applyBorder="1" applyAlignment="1">
      <alignment horizontal="right"/>
    </xf>
    <xf numFmtId="0" fontId="25" fillId="0" borderId="11" xfId="0" applyFont="1" applyBorder="1" applyAlignment="1">
      <alignment horizontal="left" wrapText="1"/>
    </xf>
    <xf numFmtId="9" fontId="25" fillId="0" borderId="10" xfId="60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indent="1"/>
    </xf>
    <xf numFmtId="0" fontId="25" fillId="0" borderId="11" xfId="0" applyFont="1" applyBorder="1" applyAlignment="1">
      <alignment horizontal="left" wrapText="1" indent="1"/>
    </xf>
    <xf numFmtId="173" fontId="25" fillId="0" borderId="0" xfId="47" applyNumberFormat="1" applyFont="1" applyFill="1" applyBorder="1" applyAlignment="1">
      <alignment horizontal="left" wrapText="1" indent="1"/>
    </xf>
    <xf numFmtId="9" fontId="25" fillId="0" borderId="10" xfId="60" applyFont="1" applyFill="1" applyBorder="1" applyAlignment="1">
      <alignment horizontal="right" wrapText="1" indent="1"/>
    </xf>
    <xf numFmtId="0" fontId="25" fillId="0" borderId="11" xfId="0" applyFont="1" applyFill="1" applyBorder="1" applyAlignment="1">
      <alignment/>
    </xf>
    <xf numFmtId="173" fontId="21" fillId="0" borderId="10" xfId="47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174" fontId="21" fillId="0" borderId="10" xfId="60" applyNumberFormat="1" applyFont="1" applyFill="1" applyBorder="1" applyAlignment="1">
      <alignment/>
    </xf>
    <xf numFmtId="0" fontId="21" fillId="0" borderId="11" xfId="0" applyFont="1" applyBorder="1" applyAlignment="1">
      <alignment horizontal="left" indent="2"/>
    </xf>
    <xf numFmtId="0" fontId="21" fillId="0" borderId="11" xfId="0" applyFont="1" applyFill="1" applyBorder="1" applyAlignment="1">
      <alignment horizontal="left" indent="2"/>
    </xf>
    <xf numFmtId="0" fontId="21" fillId="0" borderId="11" xfId="0" applyFont="1" applyFill="1" applyBorder="1" applyAlignment="1">
      <alignment horizontal="left" wrapText="1" indent="2"/>
    </xf>
    <xf numFmtId="0" fontId="21" fillId="33" borderId="11" xfId="0" applyFont="1" applyFill="1" applyBorder="1" applyAlignment="1">
      <alignment horizontal="left" indent="2"/>
    </xf>
    <xf numFmtId="9" fontId="21" fillId="33" borderId="11" xfId="60" applyFont="1" applyFill="1" applyBorder="1" applyAlignment="1">
      <alignment horizontal="left" indent="2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73" fontId="25" fillId="0" borderId="18" xfId="47" applyNumberFormat="1" applyFont="1" applyFill="1" applyBorder="1" applyAlignment="1">
      <alignment/>
    </xf>
    <xf numFmtId="9" fontId="25" fillId="0" borderId="19" xfId="60" applyFont="1" applyFill="1" applyBorder="1" applyAlignment="1">
      <alignment horizontal="right"/>
    </xf>
    <xf numFmtId="173" fontId="25" fillId="0" borderId="12" xfId="47" applyNumberFormat="1" applyFont="1" applyFill="1" applyBorder="1" applyAlignment="1">
      <alignment/>
    </xf>
    <xf numFmtId="174" fontId="25" fillId="0" borderId="20" xfId="60" applyNumberFormat="1" applyFont="1" applyFill="1" applyBorder="1" applyAlignment="1">
      <alignment horizontal="right"/>
    </xf>
    <xf numFmtId="174" fontId="25" fillId="0" borderId="10" xfId="60" applyNumberFormat="1" applyFont="1" applyFill="1" applyBorder="1" applyAlignment="1">
      <alignment/>
    </xf>
    <xf numFmtId="173" fontId="25" fillId="0" borderId="21" xfId="47" applyNumberFormat="1" applyFont="1" applyFill="1" applyBorder="1" applyAlignment="1">
      <alignment/>
    </xf>
    <xf numFmtId="174" fontId="25" fillId="0" borderId="22" xfId="60" applyNumberFormat="1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5" fillId="33" borderId="11" xfId="0" applyFont="1" applyFill="1" applyBorder="1" applyAlignment="1">
      <alignment horizontal="left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top"/>
    </xf>
    <xf numFmtId="0" fontId="53" fillId="35" borderId="10" xfId="0" applyFont="1" applyFill="1" applyBorder="1" applyAlignment="1">
      <alignment horizontal="center" vertical="top"/>
    </xf>
    <xf numFmtId="0" fontId="54" fillId="35" borderId="11" xfId="0" applyFont="1" applyFill="1" applyBorder="1" applyAlignment="1">
      <alignment horizontal="center" vertical="top"/>
    </xf>
    <xf numFmtId="0" fontId="54" fillId="35" borderId="10" xfId="0" applyFont="1" applyFill="1" applyBorder="1" applyAlignment="1">
      <alignment horizontal="center" vertical="top"/>
    </xf>
    <xf numFmtId="0" fontId="53" fillId="35" borderId="11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41" fontId="24" fillId="0" borderId="0" xfId="0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5" xfId="49"/>
    <cellStyle name="Millares [0] 6" xfId="50"/>
    <cellStyle name="Millares 22" xfId="51"/>
    <cellStyle name="Millares 3" xfId="52"/>
    <cellStyle name="Millares_Estados financieros Pspto 2007" xfId="53"/>
    <cellStyle name="Currency" xfId="54"/>
    <cellStyle name="Currency [0]" xfId="55"/>
    <cellStyle name="Neutral" xfId="56"/>
    <cellStyle name="Normal 3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410075" y="4953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4410075" y="5429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4410075" y="7105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2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4410075" y="7115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" name="Line 16"/>
        <xdr:cNvSpPr>
          <a:spLocks/>
        </xdr:cNvSpPr>
      </xdr:nvSpPr>
      <xdr:spPr>
        <a:xfrm>
          <a:off x="4410075" y="4953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>
          <a:off x="4410075" y="5429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247650</xdr:rowOff>
    </xdr:from>
    <xdr:to>
      <xdr:col>2</xdr:col>
      <xdr:colOff>0</xdr:colOff>
      <xdr:row>24</xdr:row>
      <xdr:rowOff>247650</xdr:rowOff>
    </xdr:to>
    <xdr:sp>
      <xdr:nvSpPr>
        <xdr:cNvPr id="7" name="Line 13"/>
        <xdr:cNvSpPr>
          <a:spLocks/>
        </xdr:cNvSpPr>
      </xdr:nvSpPr>
      <xdr:spPr>
        <a:xfrm>
          <a:off x="4410075" y="7105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2</xdr:col>
      <xdr:colOff>0</xdr:colOff>
      <xdr:row>25</xdr:row>
      <xdr:rowOff>9525</xdr:rowOff>
    </xdr:to>
    <xdr:sp>
      <xdr:nvSpPr>
        <xdr:cNvPr id="8" name="Line 12"/>
        <xdr:cNvSpPr>
          <a:spLocks/>
        </xdr:cNvSpPr>
      </xdr:nvSpPr>
      <xdr:spPr>
        <a:xfrm>
          <a:off x="4410075" y="7115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showGridLines="0" tabSelected="1" zoomScale="90" zoomScaleNormal="90" zoomScalePageLayoutView="0" workbookViewId="0" topLeftCell="A1">
      <selection activeCell="C17" sqref="C17"/>
    </sheetView>
  </sheetViews>
  <sheetFormatPr defaultColWidth="11.421875" defaultRowHeight="12.75"/>
  <cols>
    <col min="1" max="1" width="2.421875" style="4" customWidth="1"/>
    <col min="2" max="2" width="63.7109375" style="4" customWidth="1"/>
    <col min="3" max="3" width="15.7109375" style="2" customWidth="1"/>
    <col min="4" max="5" width="15.7109375" style="3" customWidth="1"/>
    <col min="6" max="6" width="19.7109375" style="4" customWidth="1"/>
    <col min="7" max="16384" width="11.421875" style="4" customWidth="1"/>
  </cols>
  <sheetData>
    <row r="1" ht="12" customHeight="1" thickBot="1"/>
    <row r="2" spans="2:5" ht="99.75" customHeight="1" thickBot="1">
      <c r="B2" s="77" t="s">
        <v>47</v>
      </c>
      <c r="C2" s="78"/>
      <c r="D2" s="78"/>
      <c r="E2" s="79"/>
    </row>
    <row r="3" spans="2:5" ht="13.5" customHeight="1" thickTop="1">
      <c r="B3" s="41"/>
      <c r="C3" s="5"/>
      <c r="D3" s="5"/>
      <c r="E3" s="42"/>
    </row>
    <row r="4" spans="2:5" ht="56.25">
      <c r="B4" s="63"/>
      <c r="C4" s="64" t="s">
        <v>44</v>
      </c>
      <c r="D4" s="65" t="s">
        <v>45</v>
      </c>
      <c r="E4" s="66" t="s">
        <v>1</v>
      </c>
    </row>
    <row r="5" spans="2:5" ht="18.75">
      <c r="B5" s="43" t="s">
        <v>2</v>
      </c>
      <c r="C5" s="44"/>
      <c r="D5" s="44"/>
      <c r="E5" s="45"/>
    </row>
    <row r="6" spans="2:5" ht="19.5" thickBot="1">
      <c r="B6" s="58" t="s">
        <v>3</v>
      </c>
      <c r="C6" s="6">
        <v>6000</v>
      </c>
      <c r="D6" s="6">
        <v>6606.42383281</v>
      </c>
      <c r="E6" s="46">
        <f>+D6/C6</f>
        <v>1.1010706388016667</v>
      </c>
    </row>
    <row r="7" spans="2:5" ht="19.5" thickTop="1">
      <c r="B7" s="47"/>
      <c r="C7" s="67">
        <f>+C6</f>
        <v>6000</v>
      </c>
      <c r="D7" s="67">
        <f>+D6</f>
        <v>6606.42383281</v>
      </c>
      <c r="E7" s="68">
        <f>+D7/C7</f>
        <v>1.1010706388016667</v>
      </c>
    </row>
    <row r="8" spans="2:5" ht="18.75">
      <c r="B8" s="47"/>
      <c r="C8" s="6"/>
      <c r="D8" s="6"/>
      <c r="E8" s="46"/>
    </row>
    <row r="9" spans="2:5" ht="18.75">
      <c r="B9" s="43" t="s">
        <v>4</v>
      </c>
      <c r="C9" s="44"/>
      <c r="D9" s="44"/>
      <c r="E9" s="48"/>
    </row>
    <row r="10" spans="2:6" ht="18.75">
      <c r="B10" s="59" t="s">
        <v>46</v>
      </c>
      <c r="C10" s="6">
        <v>3391.491</v>
      </c>
      <c r="D10" s="6">
        <v>3322.467</v>
      </c>
      <c r="E10" s="57">
        <f aca="true" t="shared" si="0" ref="E10:E16">+D10/C10</f>
        <v>0.9796478893796269</v>
      </c>
      <c r="F10" s="7"/>
    </row>
    <row r="11" spans="2:6" ht="18.75">
      <c r="B11" s="59" t="s">
        <v>7</v>
      </c>
      <c r="C11" s="6">
        <v>72.275</v>
      </c>
      <c r="D11" s="6">
        <v>58.366</v>
      </c>
      <c r="E11" s="57">
        <f t="shared" si="0"/>
        <v>0.8075544794188861</v>
      </c>
      <c r="F11" s="7"/>
    </row>
    <row r="12" spans="2:6" ht="18.75">
      <c r="B12" s="59" t="s">
        <v>6</v>
      </c>
      <c r="C12" s="6">
        <v>9.88</v>
      </c>
      <c r="D12" s="6">
        <v>0.831</v>
      </c>
      <c r="E12" s="57">
        <f t="shared" si="0"/>
        <v>0.08410931174089067</v>
      </c>
      <c r="F12" s="7"/>
    </row>
    <row r="13" spans="2:6" ht="18.75">
      <c r="B13" s="59" t="s">
        <v>8</v>
      </c>
      <c r="C13" s="6">
        <v>1320.528</v>
      </c>
      <c r="D13" s="6">
        <v>1164.856</v>
      </c>
      <c r="E13" s="57">
        <f t="shared" si="0"/>
        <v>0.8821138211382114</v>
      </c>
      <c r="F13" s="8"/>
    </row>
    <row r="14" spans="2:6" ht="18.75">
      <c r="B14" s="59" t="s">
        <v>9</v>
      </c>
      <c r="C14" s="6">
        <v>181.011</v>
      </c>
      <c r="D14" s="6">
        <v>98.775</v>
      </c>
      <c r="E14" s="57">
        <f t="shared" si="0"/>
        <v>0.5456850688632183</v>
      </c>
      <c r="F14" s="7"/>
    </row>
    <row r="15" spans="2:6" ht="19.5" thickBot="1">
      <c r="B15" s="59" t="s">
        <v>10</v>
      </c>
      <c r="C15" s="6">
        <v>29.12</v>
      </c>
      <c r="D15" s="6">
        <v>17.789</v>
      </c>
      <c r="E15" s="57">
        <f t="shared" si="0"/>
        <v>0.610885989010989</v>
      </c>
      <c r="F15" s="7"/>
    </row>
    <row r="16" spans="2:6" ht="18.75">
      <c r="B16" s="50"/>
      <c r="C16" s="69">
        <f>SUM(C10:C15)</f>
        <v>5004.305</v>
      </c>
      <c r="D16" s="69">
        <f>SUM(D10:D15)</f>
        <v>4663.084</v>
      </c>
      <c r="E16" s="70">
        <f t="shared" si="0"/>
        <v>0.9318145077088625</v>
      </c>
      <c r="F16" s="7"/>
    </row>
    <row r="17" spans="2:5" ht="18.75">
      <c r="B17" s="50"/>
      <c r="C17" s="51"/>
      <c r="D17" s="51"/>
      <c r="E17" s="52"/>
    </row>
    <row r="18" spans="2:5" ht="18.75">
      <c r="B18" s="43" t="s">
        <v>11</v>
      </c>
      <c r="C18" s="44">
        <f>+C7-C16</f>
        <v>995.6949999999997</v>
      </c>
      <c r="D18" s="44">
        <f>+D7-D16</f>
        <v>1943.3398328100002</v>
      </c>
      <c r="E18" s="48"/>
    </row>
    <row r="19" spans="2:5" ht="18.75">
      <c r="B19" s="43"/>
      <c r="C19" s="44"/>
      <c r="D19" s="44"/>
      <c r="E19" s="48"/>
    </row>
    <row r="20" spans="2:6" ht="18.75">
      <c r="B20" s="53" t="s">
        <v>12</v>
      </c>
      <c r="C20" s="44">
        <v>126.4</v>
      </c>
      <c r="D20" s="44">
        <v>61.003</v>
      </c>
      <c r="E20" s="71">
        <f>+D20/C20</f>
        <v>0.4826186708860759</v>
      </c>
      <c r="F20" s="3"/>
    </row>
    <row r="21" spans="2:6" ht="18.75">
      <c r="B21" s="53"/>
      <c r="C21" s="44"/>
      <c r="D21" s="44"/>
      <c r="E21" s="54"/>
      <c r="F21" s="3"/>
    </row>
    <row r="22" spans="2:6" ht="18.75">
      <c r="B22" s="53" t="s">
        <v>13</v>
      </c>
      <c r="C22" s="6"/>
      <c r="D22" s="6"/>
      <c r="E22" s="54"/>
      <c r="F22" s="3"/>
    </row>
    <row r="23" spans="2:6" ht="18.75" hidden="1">
      <c r="B23" s="49" t="s">
        <v>14</v>
      </c>
      <c r="C23" s="6">
        <v>0</v>
      </c>
      <c r="D23" s="6">
        <v>0</v>
      </c>
      <c r="E23" s="46"/>
      <c r="F23" s="3"/>
    </row>
    <row r="24" spans="2:6" ht="18.75" customHeight="1">
      <c r="B24" s="60" t="s">
        <v>15</v>
      </c>
      <c r="C24" s="6">
        <v>344.413</v>
      </c>
      <c r="D24" s="6">
        <v>254.692495</v>
      </c>
      <c r="E24" s="57">
        <f>+D24/C24</f>
        <v>0.7394973331436386</v>
      </c>
      <c r="F24" s="3"/>
    </row>
    <row r="25" spans="2:6" ht="19.5" thickBot="1">
      <c r="B25" s="60" t="s">
        <v>16</v>
      </c>
      <c r="C25" s="6">
        <v>2538.3940000000002</v>
      </c>
      <c r="D25" s="6">
        <v>2533.227639</v>
      </c>
      <c r="E25" s="57">
        <f>+D25/C25</f>
        <v>0.9979647127278114</v>
      </c>
      <c r="F25" s="3"/>
    </row>
    <row r="26" spans="2:6" ht="20.25" thickBot="1" thickTop="1">
      <c r="B26" s="55"/>
      <c r="C26" s="72">
        <f>+C24+C25</f>
        <v>2882.8070000000002</v>
      </c>
      <c r="D26" s="72">
        <f>+D24+D25</f>
        <v>2787.920134</v>
      </c>
      <c r="E26" s="73">
        <f>+D26/C26</f>
        <v>0.9670852519783668</v>
      </c>
      <c r="F26" s="3"/>
    </row>
    <row r="27" spans="1:6" ht="18.75">
      <c r="A27" s="5"/>
      <c r="B27" s="56"/>
      <c r="C27" s="9"/>
      <c r="D27" s="4"/>
      <c r="E27" s="6"/>
      <c r="F27" s="6"/>
    </row>
    <row r="28" spans="3:4" ht="18.75">
      <c r="C28" s="34"/>
      <c r="D28" s="34"/>
    </row>
  </sheetData>
  <sheetProtection/>
  <mergeCells count="1">
    <mergeCell ref="B2:E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4"/>
  <sheetViews>
    <sheetView showGridLines="0" zoomScalePageLayoutView="0" workbookViewId="0" topLeftCell="A1">
      <selection activeCell="C19" sqref="C19"/>
    </sheetView>
  </sheetViews>
  <sheetFormatPr defaultColWidth="11.421875" defaultRowHeight="12.75"/>
  <cols>
    <col min="1" max="1" width="2.7109375" style="10" customWidth="1"/>
    <col min="2" max="2" width="48.00390625" style="10" customWidth="1"/>
    <col min="3" max="3" width="24.8515625" style="10" customWidth="1"/>
    <col min="4" max="4" width="15.28125" style="10" customWidth="1"/>
    <col min="5" max="16384" width="11.421875" style="10" customWidth="1"/>
  </cols>
  <sheetData>
    <row r="1" ht="15" customHeight="1" thickBot="1"/>
    <row r="2" spans="2:4" s="4" customFormat="1" ht="18.75">
      <c r="B2" s="80" t="s">
        <v>0</v>
      </c>
      <c r="C2" s="81"/>
      <c r="D2" s="3"/>
    </row>
    <row r="3" spans="2:4" s="75" customFormat="1" ht="18.75">
      <c r="B3" s="82" t="s">
        <v>52</v>
      </c>
      <c r="C3" s="83"/>
      <c r="D3" s="74"/>
    </row>
    <row r="4" spans="2:4" s="75" customFormat="1" ht="18.75">
      <c r="B4" s="82" t="s">
        <v>48</v>
      </c>
      <c r="C4" s="83"/>
      <c r="D4" s="74"/>
    </row>
    <row r="5" spans="2:4" s="4" customFormat="1" ht="18.75">
      <c r="B5" s="84" t="s">
        <v>38</v>
      </c>
      <c r="C5" s="85"/>
      <c r="D5" s="3"/>
    </row>
    <row r="6" spans="2:9" ht="18" customHeight="1">
      <c r="B6" s="13" t="s">
        <v>17</v>
      </c>
      <c r="C6" s="14"/>
      <c r="D6" s="18"/>
      <c r="E6" s="18"/>
      <c r="F6" s="18"/>
      <c r="G6" s="18"/>
      <c r="H6" s="18"/>
      <c r="I6" s="18"/>
    </row>
    <row r="7" spans="2:5" ht="18" customHeight="1">
      <c r="B7" s="61" t="s">
        <v>18</v>
      </c>
      <c r="C7" s="16">
        <v>779.89374291</v>
      </c>
      <c r="D7" s="18"/>
      <c r="E7" s="11"/>
    </row>
    <row r="8" spans="2:5" ht="18" customHeight="1">
      <c r="B8" s="61" t="s">
        <v>19</v>
      </c>
      <c r="C8" s="16">
        <v>116894.99103</v>
      </c>
      <c r="D8" s="18"/>
      <c r="E8" s="11"/>
    </row>
    <row r="9" spans="2:5" ht="18" customHeight="1">
      <c r="B9" s="61" t="s">
        <v>20</v>
      </c>
      <c r="C9" s="16">
        <v>13.481827</v>
      </c>
      <c r="D9" s="18"/>
      <c r="E9" s="11"/>
    </row>
    <row r="10" spans="2:5" ht="18" customHeight="1">
      <c r="B10" s="61" t="s">
        <v>21</v>
      </c>
      <c r="C10" s="16">
        <v>73.73620471</v>
      </c>
      <c r="D10" s="18"/>
      <c r="E10" s="11"/>
    </row>
    <row r="11" spans="2:5" ht="18" customHeight="1">
      <c r="B11" s="61" t="s">
        <v>22</v>
      </c>
      <c r="C11" s="16">
        <v>3493.957</v>
      </c>
      <c r="D11" s="18"/>
      <c r="E11" s="11"/>
    </row>
    <row r="12" spans="2:5" ht="18" customHeight="1">
      <c r="B12" s="13" t="s">
        <v>23</v>
      </c>
      <c r="C12" s="14">
        <f>SUM(C7:C11)</f>
        <v>121256.05980462</v>
      </c>
      <c r="D12" s="18"/>
      <c r="E12" s="11"/>
    </row>
    <row r="13" spans="2:5" ht="12" customHeight="1">
      <c r="B13" s="21"/>
      <c r="C13" s="12"/>
      <c r="D13" s="18"/>
      <c r="E13" s="11"/>
    </row>
    <row r="14" spans="2:5" ht="18" customHeight="1" hidden="1">
      <c r="B14" s="21"/>
      <c r="C14" s="12"/>
      <c r="D14" s="18"/>
      <c r="E14" s="11"/>
    </row>
    <row r="15" spans="2:5" ht="18" customHeight="1">
      <c r="B15" s="13" t="s">
        <v>24</v>
      </c>
      <c r="C15" s="14"/>
      <c r="D15" s="18"/>
      <c r="E15" s="11"/>
    </row>
    <row r="16" spans="2:5" ht="18" customHeight="1">
      <c r="B16" s="61" t="s">
        <v>25</v>
      </c>
      <c r="C16" s="12">
        <v>41.369805</v>
      </c>
      <c r="D16" s="18"/>
      <c r="E16" s="11"/>
    </row>
    <row r="17" spans="2:5" ht="18" customHeight="1" hidden="1">
      <c r="B17" s="61" t="s">
        <v>26</v>
      </c>
      <c r="C17" s="12">
        <v>0</v>
      </c>
      <c r="D17" s="18"/>
      <c r="E17" s="11"/>
    </row>
    <row r="18" spans="2:5" ht="18" customHeight="1">
      <c r="B18" s="13" t="s">
        <v>27</v>
      </c>
      <c r="C18" s="14">
        <f>SUM(C16:C17)</f>
        <v>41.369805</v>
      </c>
      <c r="D18" s="18"/>
      <c r="E18" s="11"/>
    </row>
    <row r="19" spans="2:5" ht="11.25" customHeight="1">
      <c r="B19" s="21"/>
      <c r="C19" s="12"/>
      <c r="D19" s="18"/>
      <c r="E19" s="11"/>
    </row>
    <row r="20" spans="2:5" ht="18" customHeight="1" hidden="1">
      <c r="B20" s="21"/>
      <c r="C20" s="12"/>
      <c r="D20" s="18"/>
      <c r="E20" s="11"/>
    </row>
    <row r="21" spans="2:5" ht="18" customHeight="1">
      <c r="B21" s="13" t="s">
        <v>28</v>
      </c>
      <c r="C21" s="14"/>
      <c r="D21" s="18"/>
      <c r="E21" s="11"/>
    </row>
    <row r="22" spans="2:5" ht="18" customHeight="1">
      <c r="B22" s="62" t="s">
        <v>29</v>
      </c>
      <c r="C22" s="12">
        <v>120000</v>
      </c>
      <c r="D22" s="18"/>
      <c r="E22" s="11"/>
    </row>
    <row r="23" spans="2:5" ht="18" customHeight="1" hidden="1">
      <c r="B23" s="62" t="s">
        <v>30</v>
      </c>
      <c r="C23" s="12">
        <v>0</v>
      </c>
      <c r="D23" s="18"/>
      <c r="E23" s="11"/>
    </row>
    <row r="24" spans="2:5" ht="18" customHeight="1">
      <c r="B24" s="62" t="s">
        <v>31</v>
      </c>
      <c r="C24" s="12">
        <v>1943.678</v>
      </c>
      <c r="D24" s="18"/>
      <c r="E24" s="11"/>
    </row>
    <row r="25" spans="2:5" ht="18" customHeight="1">
      <c r="B25" s="62" t="s">
        <v>32</v>
      </c>
      <c r="C25" s="12">
        <v>-728.988</v>
      </c>
      <c r="D25" s="18"/>
      <c r="E25" s="11"/>
    </row>
    <row r="26" spans="2:5" ht="18" customHeight="1">
      <c r="B26" s="13" t="s">
        <v>33</v>
      </c>
      <c r="C26" s="14">
        <f>SUM(C22:C25)</f>
        <v>121214.69</v>
      </c>
      <c r="D26" s="18"/>
      <c r="E26" s="11"/>
    </row>
    <row r="27" spans="2:5" ht="18" customHeight="1">
      <c r="B27" s="13"/>
      <c r="C27" s="14"/>
      <c r="D27" s="18"/>
      <c r="E27" s="11"/>
    </row>
    <row r="28" spans="2:5" ht="18" customHeight="1" hidden="1">
      <c r="B28" s="13"/>
      <c r="C28" s="14"/>
      <c r="D28" s="18"/>
      <c r="E28" s="11"/>
    </row>
    <row r="29" spans="2:5" ht="18" customHeight="1">
      <c r="B29" s="13" t="s">
        <v>34</v>
      </c>
      <c r="C29" s="14">
        <f>+C26+C18</f>
        <v>121256.059805</v>
      </c>
      <c r="D29" s="18"/>
      <c r="E29" s="11"/>
    </row>
    <row r="30" spans="2:4" ht="18" customHeight="1" thickBot="1">
      <c r="B30" s="23"/>
      <c r="C30" s="24"/>
      <c r="D30" s="18"/>
    </row>
    <row r="31" spans="2:4" s="15" customFormat="1" ht="15.75">
      <c r="B31" s="25"/>
      <c r="C31" s="25"/>
      <c r="D31" s="25"/>
    </row>
    <row r="32" spans="2:4" s="15" customFormat="1" ht="15.75">
      <c r="B32" s="25"/>
      <c r="C32" s="33"/>
      <c r="D32" s="25"/>
    </row>
    <row r="33" spans="2:4" s="15" customFormat="1" ht="15.75">
      <c r="B33" s="25"/>
      <c r="C33" s="25"/>
      <c r="D33" s="25"/>
    </row>
    <row r="34" spans="2:4" s="15" customFormat="1" ht="15.75">
      <c r="B34" s="25"/>
      <c r="C34" s="25"/>
      <c r="D34" s="25"/>
    </row>
    <row r="35" s="15" customFormat="1" ht="15.75"/>
    <row r="36" s="15" customFormat="1" ht="15.75"/>
    <row r="37" s="15" customFormat="1" ht="15.75"/>
    <row r="38" s="15" customFormat="1" ht="15.75"/>
    <row r="39" s="15" customFormat="1" ht="15.75"/>
    <row r="40" s="15" customFormat="1" ht="15.75"/>
    <row r="41" s="15" customFormat="1" ht="15.75"/>
    <row r="42" s="15" customFormat="1" ht="15.75"/>
    <row r="43" s="15" customFormat="1" ht="15.75"/>
    <row r="44" s="15" customFormat="1" ht="15.75"/>
    <row r="45" s="15" customFormat="1" ht="15.75"/>
    <row r="46" s="15" customFormat="1" ht="15.75"/>
    <row r="47" s="15" customFormat="1" ht="15.75"/>
    <row r="48" s="15" customFormat="1" ht="15.75"/>
    <row r="49" s="15" customFormat="1" ht="15.75"/>
    <row r="50" s="15" customFormat="1" ht="15.75"/>
    <row r="51" s="15" customFormat="1" ht="15.75"/>
    <row r="52" s="15" customFormat="1" ht="15.75"/>
    <row r="53" s="15" customFormat="1" ht="15.75"/>
    <row r="54" s="15" customFormat="1" ht="15.75"/>
    <row r="55" s="15" customFormat="1" ht="15.75"/>
    <row r="56" s="15" customFormat="1" ht="15.75"/>
    <row r="57" s="15" customFormat="1" ht="15.75"/>
    <row r="58" s="15" customFormat="1" ht="15.75"/>
    <row r="59" s="15" customFormat="1" ht="15.75"/>
    <row r="60" s="15" customFormat="1" ht="15.75"/>
    <row r="61" s="15" customFormat="1" ht="15.75"/>
    <row r="62" s="15" customFormat="1" ht="15.75"/>
    <row r="63" s="15" customFormat="1" ht="15.75"/>
    <row r="64" s="15" customFormat="1" ht="15.75"/>
    <row r="65" s="15" customFormat="1" ht="15.75"/>
    <row r="66" s="15" customFormat="1" ht="15.75"/>
    <row r="67" s="15" customFormat="1" ht="15.75"/>
    <row r="68" s="15" customFormat="1" ht="15.75"/>
    <row r="69" s="15" customFormat="1" ht="15.75"/>
    <row r="70" s="15" customFormat="1" ht="15.75"/>
    <row r="71" s="15" customFormat="1" ht="15.75"/>
    <row r="72" s="15" customFormat="1" ht="15.75"/>
    <row r="73" s="15" customFormat="1" ht="15.75"/>
    <row r="74" s="15" customFormat="1" ht="15.75"/>
    <row r="75" s="15" customFormat="1" ht="15.75"/>
    <row r="76" s="15" customFormat="1" ht="15.75"/>
    <row r="77" s="15" customFormat="1" ht="15.75"/>
    <row r="78" s="15" customFormat="1" ht="15.75"/>
    <row r="79" s="15" customFormat="1" ht="15.75"/>
    <row r="80" s="15" customFormat="1" ht="15.75"/>
    <row r="81" s="15" customFormat="1" ht="15.75"/>
    <row r="82" s="15" customFormat="1" ht="15.75"/>
    <row r="83" s="15" customFormat="1" ht="15.75"/>
    <row r="84" s="15" customFormat="1" ht="15.75"/>
    <row r="85" s="15" customFormat="1" ht="15.75"/>
  </sheetData>
  <sheetProtection/>
  <mergeCells count="4">
    <mergeCell ref="B2:C2"/>
    <mergeCell ref="B3:C3"/>
    <mergeCell ref="B4:C4"/>
    <mergeCell ref="B5:C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7"/>
  <sheetViews>
    <sheetView showGridLines="0" zoomScalePageLayoutView="0" workbookViewId="0" topLeftCell="A1">
      <selection activeCell="D16" sqref="D16:D21"/>
    </sheetView>
  </sheetViews>
  <sheetFormatPr defaultColWidth="11.421875" defaultRowHeight="12.75"/>
  <cols>
    <col min="1" max="1" width="2.7109375" style="0" customWidth="1"/>
    <col min="2" max="2" width="56.00390625" style="0" customWidth="1"/>
    <col min="3" max="3" width="15.140625" style="0" customWidth="1"/>
    <col min="4" max="5" width="13.8515625" style="0" bestFit="1" customWidth="1"/>
  </cols>
  <sheetData>
    <row r="1" s="4" customFormat="1" ht="15" customHeight="1" thickBot="1">
      <c r="B1" s="1"/>
    </row>
    <row r="2" spans="2:3" s="4" customFormat="1" ht="18.75">
      <c r="B2" s="80" t="s">
        <v>0</v>
      </c>
      <c r="C2" s="81"/>
    </row>
    <row r="3" spans="2:3" s="4" customFormat="1" ht="18.75">
      <c r="B3" s="86" t="s">
        <v>37</v>
      </c>
      <c r="C3" s="87"/>
    </row>
    <row r="4" spans="2:3" s="4" customFormat="1" ht="18.75">
      <c r="B4" s="86" t="s">
        <v>51</v>
      </c>
      <c r="C4" s="87"/>
    </row>
    <row r="5" spans="2:3" s="10" customFormat="1" ht="15.75">
      <c r="B5" s="88" t="s">
        <v>38</v>
      </c>
      <c r="C5" s="89"/>
    </row>
    <row r="6" spans="2:3" s="10" customFormat="1" ht="18.75">
      <c r="B6" s="13" t="s">
        <v>39</v>
      </c>
      <c r="C6" s="14"/>
    </row>
    <row r="7" spans="2:4" s="10" customFormat="1" ht="18.75">
      <c r="B7" s="61" t="s">
        <v>49</v>
      </c>
      <c r="C7" s="16">
        <v>78.618</v>
      </c>
      <c r="D7" s="11"/>
    </row>
    <row r="8" spans="2:4" s="10" customFormat="1" ht="18.75">
      <c r="B8" s="61" t="s">
        <v>53</v>
      </c>
      <c r="C8" s="16">
        <v>6527.806</v>
      </c>
      <c r="D8" s="90"/>
    </row>
    <row r="9" spans="2:3" s="10" customFormat="1" ht="18.75">
      <c r="B9" s="61" t="s">
        <v>54</v>
      </c>
      <c r="C9" s="16">
        <v>112.87</v>
      </c>
    </row>
    <row r="10" spans="2:3" s="10" customFormat="1" ht="18.75">
      <c r="B10" s="61" t="s">
        <v>35</v>
      </c>
      <c r="C10" s="16">
        <v>2.973</v>
      </c>
    </row>
    <row r="11" spans="2:4" s="10" customFormat="1" ht="18.75">
      <c r="B11" s="13" t="s">
        <v>43</v>
      </c>
      <c r="C11" s="37">
        <f>SUM(C7:C10)</f>
        <v>6722.267</v>
      </c>
      <c r="D11" s="11"/>
    </row>
    <row r="12" spans="2:4" s="10" customFormat="1" ht="18.75">
      <c r="B12" s="21"/>
      <c r="C12" s="38"/>
      <c r="D12" s="11"/>
    </row>
    <row r="13" spans="2:4" s="10" customFormat="1" ht="18.75">
      <c r="B13" s="21"/>
      <c r="C13" s="38"/>
      <c r="D13" s="11"/>
    </row>
    <row r="14" spans="2:4" s="10" customFormat="1" ht="18.75">
      <c r="B14" s="13" t="s">
        <v>40</v>
      </c>
      <c r="C14" s="39"/>
      <c r="D14" s="11"/>
    </row>
    <row r="15" spans="2:4" s="10" customFormat="1" ht="18.75" hidden="1">
      <c r="B15" s="61"/>
      <c r="C15" s="40"/>
      <c r="D15" s="11"/>
    </row>
    <row r="16" spans="2:4" s="10" customFormat="1" ht="18.75">
      <c r="B16" s="61" t="s">
        <v>46</v>
      </c>
      <c r="C16" s="40">
        <v>3322.465</v>
      </c>
      <c r="D16" s="11">
        <f>+'Ejecución Presupuestal'!D10</f>
        <v>3322.467</v>
      </c>
    </row>
    <row r="17" spans="2:4" s="10" customFormat="1" ht="18.75">
      <c r="B17" s="61" t="s">
        <v>5</v>
      </c>
      <c r="C17" s="40">
        <v>58.366</v>
      </c>
      <c r="D17" s="11">
        <f>+'Ejecución Presupuestal'!D11</f>
        <v>58.366</v>
      </c>
    </row>
    <row r="18" spans="2:4" s="10" customFormat="1" ht="18.75">
      <c r="B18" s="61" t="s">
        <v>6</v>
      </c>
      <c r="C18" s="40">
        <v>0.8315</v>
      </c>
      <c r="D18" s="11">
        <f>+'Ejecución Presupuestal'!D12</f>
        <v>0.831</v>
      </c>
    </row>
    <row r="19" spans="2:4" s="10" customFormat="1" ht="18.75">
      <c r="B19" s="61" t="s">
        <v>41</v>
      </c>
      <c r="C19" s="40">
        <v>1164.856</v>
      </c>
      <c r="D19" s="11">
        <f>+'Ejecución Presupuestal'!D13</f>
        <v>1164.856</v>
      </c>
    </row>
    <row r="20" spans="2:4" s="10" customFormat="1" ht="18.75">
      <c r="B20" s="61" t="s">
        <v>9</v>
      </c>
      <c r="C20" s="40">
        <v>98.775</v>
      </c>
      <c r="D20" s="11">
        <f>+'Ejecución Presupuestal'!D14</f>
        <v>98.775</v>
      </c>
    </row>
    <row r="21" spans="2:4" s="10" customFormat="1" ht="18.75">
      <c r="B21" s="61" t="s">
        <v>55</v>
      </c>
      <c r="C21" s="40">
        <v>17.789</v>
      </c>
      <c r="D21" s="11">
        <f>+'Ejecución Presupuestal'!D15</f>
        <v>17.789</v>
      </c>
    </row>
    <row r="22" spans="2:5" s="10" customFormat="1" ht="18.75">
      <c r="B22" s="76" t="s">
        <v>4</v>
      </c>
      <c r="C22" s="39">
        <f>SUM(C15:C21)</f>
        <v>4663.0824999999995</v>
      </c>
      <c r="D22" s="11"/>
      <c r="E22" s="11"/>
    </row>
    <row r="23" spans="2:4" s="10" customFormat="1" ht="18.75">
      <c r="B23" s="21"/>
      <c r="C23" s="38"/>
      <c r="D23" s="11"/>
    </row>
    <row r="24" spans="2:4" s="10" customFormat="1" ht="18.75">
      <c r="B24" s="61" t="s">
        <v>50</v>
      </c>
      <c r="C24" s="16">
        <v>2788.173</v>
      </c>
      <c r="D24" s="11"/>
    </row>
    <row r="25" spans="2:4" ht="18.75">
      <c r="B25" s="76" t="s">
        <v>13</v>
      </c>
      <c r="C25" s="14">
        <f>+C24</f>
        <v>2788.173</v>
      </c>
      <c r="D25" s="11"/>
    </row>
    <row r="26" spans="2:4" s="17" customFormat="1" ht="18.75">
      <c r="B26" s="26"/>
      <c r="C26" s="14"/>
      <c r="D26" s="11"/>
    </row>
    <row r="27" spans="2:5" s="10" customFormat="1" ht="18.75">
      <c r="B27" s="13" t="s">
        <v>36</v>
      </c>
      <c r="C27" s="14">
        <f>+C22+C25</f>
        <v>7451.255499999999</v>
      </c>
      <c r="D27" s="11"/>
      <c r="E27" s="32"/>
    </row>
    <row r="28" spans="2:4" s="18" customFormat="1" ht="18.75">
      <c r="B28" s="13"/>
      <c r="C28" s="14"/>
      <c r="D28" s="11"/>
    </row>
    <row r="29" spans="2:5" s="10" customFormat="1" ht="19.5" thickBot="1">
      <c r="B29" s="27" t="s">
        <v>42</v>
      </c>
      <c r="C29" s="28">
        <f>+C11-C27</f>
        <v>-728.9884999999995</v>
      </c>
      <c r="D29" s="11"/>
      <c r="E29" s="11"/>
    </row>
    <row r="30" spans="2:3" ht="15.75">
      <c r="B30" s="22"/>
      <c r="C30" s="17"/>
    </row>
    <row r="31" spans="2:4" ht="18" customHeight="1">
      <c r="B31" s="19"/>
      <c r="C31" s="29"/>
      <c r="D31" s="35"/>
    </row>
    <row r="32" spans="3:5" ht="18" customHeight="1">
      <c r="C32" s="20"/>
      <c r="D32" s="35"/>
      <c r="E32" s="36"/>
    </row>
    <row r="33" spans="3:4" ht="12.75">
      <c r="C33" s="30"/>
      <c r="D33" s="31"/>
    </row>
    <row r="35" ht="12.75">
      <c r="C35" s="35"/>
    </row>
    <row r="36" ht="12.75">
      <c r="C36" s="35"/>
    </row>
    <row r="37" ht="12.75">
      <c r="C37" s="35"/>
    </row>
  </sheetData>
  <sheetProtection/>
  <mergeCells count="4">
    <mergeCell ref="B3:C3"/>
    <mergeCell ref="B2:C2"/>
    <mergeCell ref="B4:C4"/>
    <mergeCell ref="B5:C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Marcela Jiménez Martínez</dc:creator>
  <cp:keywords/>
  <dc:description/>
  <cp:lastModifiedBy>Adriana Calderon Ardila</cp:lastModifiedBy>
  <dcterms:created xsi:type="dcterms:W3CDTF">2018-04-18T15:39:21Z</dcterms:created>
  <dcterms:modified xsi:type="dcterms:W3CDTF">2019-04-24T20:36:59Z</dcterms:modified>
  <cp:category/>
  <cp:version/>
  <cp:contentType/>
  <cp:contentStatus/>
</cp:coreProperties>
</file>