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8" activeTab="0"/>
  </bookViews>
  <sheets>
    <sheet name="Ejecución Presupuestal" sheetId="1" r:id="rId1"/>
    <sheet name="Balance" sheetId="2" r:id="rId2"/>
    <sheet name="P y G" sheetId="3" r:id="rId3"/>
  </sheets>
  <definedNames>
    <definedName name="_xlnm.Print_Area" localSheetId="1">'Balance'!#REF!</definedName>
    <definedName name="_xlnm.Print_Area" localSheetId="0">'Ejecución Presupuestal'!$B$5:$E$29</definedName>
    <definedName name="_xlnm.Print_Area" localSheetId="2">'P y G'!#REF!</definedName>
  </definedNames>
  <calcPr fullCalcOnLoad="1"/>
</workbook>
</file>

<file path=xl/sharedStrings.xml><?xml version="1.0" encoding="utf-8"?>
<sst xmlns="http://schemas.openxmlformats.org/spreadsheetml/2006/main" count="68" uniqueCount="60">
  <si>
    <t>PROGRAMA DE INVERSIÓN BANCA DE LAS OPORTUNIDADES</t>
  </si>
  <si>
    <t>EJECUCIÓN PRESUPUESTAL 2017</t>
  </si>
  <si>
    <t>CORTE: DICIEMBRE DE 2017</t>
  </si>
  <si>
    <t>Ejecución Diciembre 2017</t>
  </si>
  <si>
    <t>% de Ejecución Año</t>
  </si>
  <si>
    <t>Ingresos</t>
  </si>
  <si>
    <t>Rendimientos Financieros</t>
  </si>
  <si>
    <t>Gastos de Funcionamiento</t>
  </si>
  <si>
    <t>Honorarios</t>
  </si>
  <si>
    <t>Beneficios a Empleados</t>
  </si>
  <si>
    <t>Impuestos</t>
  </si>
  <si>
    <t xml:space="preserve">Honorarios </t>
  </si>
  <si>
    <t>Gastos Diversos</t>
  </si>
  <si>
    <t>Depreciaciones y Amortizaciones</t>
  </si>
  <si>
    <t>Otros Gastos para la Operación</t>
  </si>
  <si>
    <t>Margen operacional</t>
  </si>
  <si>
    <t>Compra de activos</t>
  </si>
  <si>
    <t>Programas de Inversión</t>
  </si>
  <si>
    <t>Entorno y Regulación</t>
  </si>
  <si>
    <t>Soporte a Oferta y Demanda de Servicios Financieros</t>
  </si>
  <si>
    <t>Apoyo a la Red de Banca de Oportunidades</t>
  </si>
  <si>
    <t>Cifras en COP Millones</t>
  </si>
  <si>
    <t>BALANCE GENERAL</t>
  </si>
  <si>
    <t>Activos</t>
  </si>
  <si>
    <t>Disponible</t>
  </si>
  <si>
    <t>Inversiones</t>
  </si>
  <si>
    <t>Cuentas por cobrar</t>
  </si>
  <si>
    <t>Propiedad, planta y equipo</t>
  </si>
  <si>
    <t>Otros activos</t>
  </si>
  <si>
    <t>Total Activos</t>
  </si>
  <si>
    <t>Pasivos</t>
  </si>
  <si>
    <t>Cuentas por pagar</t>
  </si>
  <si>
    <t>Pasivos estimados y provisiones</t>
  </si>
  <si>
    <t>Total Pasivos</t>
  </si>
  <si>
    <t>Patrimonio</t>
  </si>
  <si>
    <t>Aportes en dinero-Nación</t>
  </si>
  <si>
    <t>Otros aportes</t>
  </si>
  <si>
    <t>Resultados ejercicios anteriores</t>
  </si>
  <si>
    <t xml:space="preserve">Resultados del ejercicio </t>
  </si>
  <si>
    <t>Total Patrimonio</t>
  </si>
  <si>
    <t>Total Pasivo y Patrimonio</t>
  </si>
  <si>
    <t>Int. Depósitos a la Vista</t>
  </si>
  <si>
    <t xml:space="preserve">Otros Ingresos </t>
  </si>
  <si>
    <t>Total Gastos Operacionales</t>
  </si>
  <si>
    <t xml:space="preserve">ESTADO DE RESULTADOS </t>
  </si>
  <si>
    <t>(Cifras expresadas de millones de pesos colombianos)</t>
  </si>
  <si>
    <t>AL 31 DE DICIEMBRE DE 2017</t>
  </si>
  <si>
    <t xml:space="preserve">Ingresos </t>
  </si>
  <si>
    <t xml:space="preserve">Gastos </t>
  </si>
  <si>
    <t>Pérdida en valoración de Inversiones</t>
  </si>
  <si>
    <t>Beneficios a empleados</t>
  </si>
  <si>
    <t>Ejecución Programas de Inversión</t>
  </si>
  <si>
    <t xml:space="preserve">Comisiones </t>
  </si>
  <si>
    <t>Otros gastos administrativos</t>
  </si>
  <si>
    <t>Utilida en valoración de inversiones al vencimiento</t>
  </si>
  <si>
    <t>Utilidad en valoración de inversiones negociables</t>
  </si>
  <si>
    <t>Ingresos Convenio F.N.G</t>
  </si>
  <si>
    <t>RESULTADO DEL EJERCICIO</t>
  </si>
  <si>
    <t>Total Ingresos generados en el Programa</t>
  </si>
  <si>
    <t>Presupuesto  2017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</si>
</sst>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4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9"/>
      <name val="Trabaja pro"/>
      <family val="0"/>
    </font>
    <font>
      <b/>
      <sz val="11"/>
      <name val="Trabaja pro"/>
      <family val="0"/>
    </font>
    <font>
      <b/>
      <sz val="12"/>
      <name val="Trabaja pro"/>
      <family val="0"/>
    </font>
    <font>
      <sz val="12"/>
      <name val="Trabaja pro"/>
      <family val="0"/>
    </font>
    <font>
      <sz val="12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B050"/>
      <name val="Calibri"/>
      <family val="2"/>
    </font>
    <font>
      <sz val="14"/>
      <color rgb="FFFF0000"/>
      <name val="Calibri"/>
      <family val="2"/>
    </font>
    <font>
      <b/>
      <sz val="14"/>
      <color rgb="FF00B05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Trabaja pro"/>
      <family val="0"/>
    </font>
    <font>
      <sz val="10"/>
      <color rgb="FFFF0000"/>
      <name val="Arial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74C6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medium"/>
      <bottom style="thick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6" fontId="4" fillId="0" borderId="0" xfId="47" applyNumberFormat="1" applyFont="1" applyFill="1" applyBorder="1" applyAlignment="1">
      <alignment/>
    </xf>
    <xf numFmtId="164" fontId="4" fillId="0" borderId="0" xfId="48" applyFont="1" applyAlignment="1">
      <alignment/>
    </xf>
    <xf numFmtId="164" fontId="52" fillId="0" borderId="0" xfId="48" applyFont="1" applyAlignment="1">
      <alignment/>
    </xf>
    <xf numFmtId="0" fontId="7" fillId="0" borderId="0" xfId="0" applyFont="1" applyFill="1" applyBorder="1" applyAlignment="1">
      <alignment vertical="top"/>
    </xf>
    <xf numFmtId="166" fontId="53" fillId="0" borderId="0" xfId="47" applyNumberFormat="1" applyFont="1" applyFill="1" applyBorder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4" fillId="33" borderId="10" xfId="53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66" fontId="5" fillId="33" borderId="10" xfId="47" applyNumberFormat="1" applyFont="1" applyFill="1" applyBorder="1" applyAlignment="1">
      <alignment/>
    </xf>
    <xf numFmtId="0" fontId="54" fillId="0" borderId="0" xfId="0" applyFont="1" applyAlignment="1">
      <alignment/>
    </xf>
    <xf numFmtId="166" fontId="4" fillId="33" borderId="10" xfId="47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166" fontId="0" fillId="0" borderId="0" xfId="0" applyNumberFormat="1" applyAlignment="1">
      <alignment/>
    </xf>
    <xf numFmtId="164" fontId="0" fillId="0" borderId="0" xfId="49" applyNumberFormat="1" applyFont="1" applyAlignment="1">
      <alignment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Border="1" applyAlignment="1">
      <alignment/>
    </xf>
    <xf numFmtId="166" fontId="12" fillId="0" borderId="0" xfId="47" applyNumberFormat="1" applyFont="1" applyFill="1" applyBorder="1" applyAlignment="1">
      <alignment/>
    </xf>
    <xf numFmtId="166" fontId="12" fillId="0" borderId="10" xfId="47" applyNumberFormat="1" applyFont="1" applyFill="1" applyBorder="1" applyAlignment="1">
      <alignment/>
    </xf>
    <xf numFmtId="0" fontId="11" fillId="0" borderId="11" xfId="0" applyFont="1" applyBorder="1" applyAlignment="1">
      <alignment horizontal="left" indent="1"/>
    </xf>
    <xf numFmtId="166" fontId="13" fillId="0" borderId="0" xfId="47" applyNumberFormat="1" applyFont="1" applyFill="1" applyBorder="1" applyAlignment="1">
      <alignment/>
    </xf>
    <xf numFmtId="9" fontId="13" fillId="0" borderId="10" xfId="60" applyFont="1" applyFill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166" fontId="13" fillId="0" borderId="14" xfId="47" applyNumberFormat="1" applyFont="1" applyFill="1" applyBorder="1" applyAlignment="1">
      <alignment/>
    </xf>
    <xf numFmtId="9" fontId="13" fillId="0" borderId="15" xfId="60" applyFont="1" applyFill="1" applyBorder="1" applyAlignment="1">
      <alignment horizontal="right"/>
    </xf>
    <xf numFmtId="9" fontId="12" fillId="0" borderId="10" xfId="60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indent="1"/>
    </xf>
    <xf numFmtId="9" fontId="13" fillId="0" borderId="10" xfId="60" applyFont="1" applyFill="1" applyBorder="1" applyAlignment="1">
      <alignment/>
    </xf>
    <xf numFmtId="0" fontId="11" fillId="0" borderId="11" xfId="0" applyFont="1" applyBorder="1" applyAlignment="1">
      <alignment horizontal="left" wrapText="1" indent="1"/>
    </xf>
    <xf numFmtId="166" fontId="13" fillId="0" borderId="16" xfId="47" applyNumberFormat="1" applyFont="1" applyFill="1" applyBorder="1" applyAlignment="1">
      <alignment/>
    </xf>
    <xf numFmtId="9" fontId="13" fillId="0" borderId="17" xfId="60" applyFont="1" applyFill="1" applyBorder="1" applyAlignment="1">
      <alignment horizontal="right"/>
    </xf>
    <xf numFmtId="166" fontId="12" fillId="0" borderId="0" xfId="47" applyNumberFormat="1" applyFont="1" applyFill="1" applyBorder="1" applyAlignment="1">
      <alignment horizontal="left" wrapText="1" indent="1"/>
    </xf>
    <xf numFmtId="9" fontId="12" fillId="0" borderId="10" xfId="60" applyFont="1" applyFill="1" applyBorder="1" applyAlignment="1">
      <alignment horizontal="right" wrapText="1" indent="1"/>
    </xf>
    <xf numFmtId="0" fontId="11" fillId="0" borderId="11" xfId="0" applyFont="1" applyFill="1" applyBorder="1" applyAlignment="1">
      <alignment/>
    </xf>
    <xf numFmtId="166" fontId="14" fillId="0" borderId="10" xfId="47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 indent="1"/>
    </xf>
    <xf numFmtId="0" fontId="11" fillId="0" borderId="18" xfId="0" applyFont="1" applyFill="1" applyBorder="1" applyAlignment="1">
      <alignment/>
    </xf>
    <xf numFmtId="166" fontId="13" fillId="0" borderId="19" xfId="47" applyNumberFormat="1" applyFont="1" applyFill="1" applyBorder="1" applyAlignment="1">
      <alignment/>
    </xf>
    <xf numFmtId="9" fontId="13" fillId="0" borderId="20" xfId="60" applyFont="1" applyFill="1" applyBorder="1" applyAlignment="1">
      <alignment/>
    </xf>
    <xf numFmtId="0" fontId="55" fillId="34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/>
    </xf>
    <xf numFmtId="0" fontId="7" fillId="33" borderId="16" xfId="0" applyFont="1" applyFill="1" applyBorder="1" applyAlignment="1">
      <alignment vertical="top"/>
    </xf>
    <xf numFmtId="0" fontId="5" fillId="33" borderId="18" xfId="0" applyFont="1" applyFill="1" applyBorder="1" applyAlignment="1">
      <alignment horizontal="left" indent="1"/>
    </xf>
    <xf numFmtId="166" fontId="5" fillId="33" borderId="22" xfId="53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5" fillId="33" borderId="11" xfId="0" applyFont="1" applyFill="1" applyBorder="1" applyAlignment="1">
      <alignment horizontal="left" indent="1"/>
    </xf>
    <xf numFmtId="0" fontId="5" fillId="33" borderId="18" xfId="0" applyFont="1" applyFill="1" applyBorder="1" applyAlignment="1">
      <alignment/>
    </xf>
    <xf numFmtId="166" fontId="5" fillId="33" borderId="22" xfId="47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7" fillId="0" borderId="0" xfId="0" applyNumberFormat="1" applyFont="1" applyAlignment="1">
      <alignment/>
    </xf>
    <xf numFmtId="166" fontId="54" fillId="33" borderId="0" xfId="0" applyNumberFormat="1" applyFont="1" applyFill="1" applyAlignment="1">
      <alignment/>
    </xf>
    <xf numFmtId="166" fontId="51" fillId="0" borderId="0" xfId="0" applyNumberFormat="1" applyFont="1" applyFill="1" applyAlignment="1">
      <alignment/>
    </xf>
    <xf numFmtId="164" fontId="0" fillId="0" borderId="0" xfId="48" applyFont="1" applyAlignment="1">
      <alignment/>
    </xf>
    <xf numFmtId="164" fontId="0" fillId="0" borderId="0" xfId="0" applyNumberFormat="1" applyAlignment="1">
      <alignment/>
    </xf>
    <xf numFmtId="164" fontId="5" fillId="33" borderId="10" xfId="48" applyNumberFormat="1" applyFont="1" applyFill="1" applyBorder="1" applyAlignment="1">
      <alignment/>
    </xf>
    <xf numFmtId="164" fontId="4" fillId="33" borderId="10" xfId="53" applyNumberFormat="1" applyFont="1" applyFill="1" applyBorder="1" applyAlignment="1">
      <alignment/>
    </xf>
    <xf numFmtId="164" fontId="5" fillId="33" borderId="10" xfId="47" applyNumberFormat="1" applyFont="1" applyFill="1" applyBorder="1" applyAlignment="1">
      <alignment/>
    </xf>
    <xf numFmtId="164" fontId="4" fillId="33" borderId="10" xfId="47" applyNumberFormat="1" applyFont="1" applyFill="1" applyBorder="1" applyAlignment="1">
      <alignment/>
    </xf>
    <xf numFmtId="0" fontId="57" fillId="35" borderId="0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5" xfId="49"/>
    <cellStyle name="Millares [0] 6" xfId="50"/>
    <cellStyle name="Millares 22" xfId="51"/>
    <cellStyle name="Millares 3" xfId="52"/>
    <cellStyle name="Millares_Estados financieros Pspto 2007" xfId="53"/>
    <cellStyle name="Currency" xfId="54"/>
    <cellStyle name="Currency [0]" xfId="55"/>
    <cellStyle name="Neutral" xfId="56"/>
    <cellStyle name="Normal 3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4333875" y="4391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4333875" y="4848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4333875" y="6457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0</xdr:colOff>
      <xdr:row>27</xdr:row>
      <xdr:rowOff>9525</xdr:rowOff>
    </xdr:to>
    <xdr:sp>
      <xdr:nvSpPr>
        <xdr:cNvPr id="4" name="Line 4"/>
        <xdr:cNvSpPr>
          <a:spLocks/>
        </xdr:cNvSpPr>
      </xdr:nvSpPr>
      <xdr:spPr>
        <a:xfrm>
          <a:off x="4333875" y="64674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Line 16"/>
        <xdr:cNvSpPr>
          <a:spLocks/>
        </xdr:cNvSpPr>
      </xdr:nvSpPr>
      <xdr:spPr>
        <a:xfrm>
          <a:off x="4333875" y="4391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6" name="Line 14"/>
        <xdr:cNvSpPr>
          <a:spLocks/>
        </xdr:cNvSpPr>
      </xdr:nvSpPr>
      <xdr:spPr>
        <a:xfrm>
          <a:off x="4333875" y="4848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228600</xdr:rowOff>
    </xdr:from>
    <xdr:to>
      <xdr:col>2</xdr:col>
      <xdr:colOff>0</xdr:colOff>
      <xdr:row>26</xdr:row>
      <xdr:rowOff>228600</xdr:rowOff>
    </xdr:to>
    <xdr:sp>
      <xdr:nvSpPr>
        <xdr:cNvPr id="7" name="Line 13"/>
        <xdr:cNvSpPr>
          <a:spLocks/>
        </xdr:cNvSpPr>
      </xdr:nvSpPr>
      <xdr:spPr>
        <a:xfrm>
          <a:off x="4333875" y="6457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0</xdr:colOff>
      <xdr:row>27</xdr:row>
      <xdr:rowOff>9525</xdr:rowOff>
    </xdr:to>
    <xdr:sp>
      <xdr:nvSpPr>
        <xdr:cNvPr id="8" name="Line 12"/>
        <xdr:cNvSpPr>
          <a:spLocks/>
        </xdr:cNvSpPr>
      </xdr:nvSpPr>
      <xdr:spPr>
        <a:xfrm>
          <a:off x="4333875" y="64674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="90" zoomScaleNormal="90" zoomScalePageLayoutView="0" workbookViewId="0" topLeftCell="A1">
      <selection activeCell="B24" sqref="B24"/>
    </sheetView>
  </sheetViews>
  <sheetFormatPr defaultColWidth="11.421875" defaultRowHeight="12.75"/>
  <cols>
    <col min="1" max="1" width="2.421875" style="4" customWidth="1"/>
    <col min="2" max="2" width="62.57421875" style="4" customWidth="1"/>
    <col min="3" max="3" width="15.7109375" style="2" customWidth="1"/>
    <col min="4" max="5" width="15.7109375" style="3" customWidth="1"/>
    <col min="6" max="6" width="19.7109375" style="4" customWidth="1"/>
    <col min="7" max="16384" width="11.421875" style="4" customWidth="1"/>
  </cols>
  <sheetData>
    <row r="1" ht="21">
      <c r="B1" s="1" t="s">
        <v>0</v>
      </c>
    </row>
    <row r="2" ht="21">
      <c r="B2" s="1" t="s">
        <v>1</v>
      </c>
    </row>
    <row r="3" ht="21">
      <c r="B3" s="1" t="s">
        <v>2</v>
      </c>
    </row>
    <row r="4" ht="12" customHeight="1" thickBot="1"/>
    <row r="5" spans="2:5" ht="54.75" customHeight="1" thickBot="1">
      <c r="B5" s="50" t="s">
        <v>21</v>
      </c>
      <c r="C5" s="22" t="s">
        <v>59</v>
      </c>
      <c r="D5" s="22" t="s">
        <v>3</v>
      </c>
      <c r="E5" s="23" t="s">
        <v>4</v>
      </c>
    </row>
    <row r="6" spans="2:5" ht="18" thickTop="1">
      <c r="B6" s="24"/>
      <c r="C6" s="25"/>
      <c r="D6" s="25"/>
      <c r="E6" s="26"/>
    </row>
    <row r="7" spans="2:5" ht="18">
      <c r="B7" s="27" t="s">
        <v>5</v>
      </c>
      <c r="C7" s="28"/>
      <c r="D7" s="28"/>
      <c r="E7" s="29"/>
    </row>
    <row r="8" spans="2:5" ht="18" thickBot="1">
      <c r="B8" s="30" t="s">
        <v>6</v>
      </c>
      <c r="C8" s="31">
        <v>5500</v>
      </c>
      <c r="D8" s="31">
        <v>8073.63830902</v>
      </c>
      <c r="E8" s="32">
        <v>1.4679342380036362</v>
      </c>
    </row>
    <row r="9" spans="2:5" ht="18" thickTop="1">
      <c r="B9" s="33"/>
      <c r="C9" s="34">
        <v>5500</v>
      </c>
      <c r="D9" s="34">
        <v>8073.63830902</v>
      </c>
      <c r="E9" s="35">
        <f>+D9/C9</f>
        <v>1.4679342380036362</v>
      </c>
    </row>
    <row r="10" spans="2:5" ht="18">
      <c r="B10" s="33"/>
      <c r="C10" s="31"/>
      <c r="D10" s="31"/>
      <c r="E10" s="32"/>
    </row>
    <row r="11" spans="2:5" ht="18">
      <c r="B11" s="27" t="s">
        <v>7</v>
      </c>
      <c r="C11" s="28"/>
      <c r="D11" s="28"/>
      <c r="E11" s="36"/>
    </row>
    <row r="12" spans="2:6" ht="18">
      <c r="B12" s="37" t="s">
        <v>9</v>
      </c>
      <c r="C12" s="31">
        <v>3253.3</v>
      </c>
      <c r="D12" s="31">
        <v>3029.239</v>
      </c>
      <c r="E12" s="38">
        <f>+D12/C12</f>
        <v>0.931128085328743</v>
      </c>
      <c r="F12" s="7"/>
    </row>
    <row r="13" spans="2:6" ht="18">
      <c r="B13" s="37" t="s">
        <v>11</v>
      </c>
      <c r="C13" s="31">
        <v>69.495</v>
      </c>
      <c r="D13" s="31">
        <v>55.522</v>
      </c>
      <c r="E13" s="38">
        <f>+D13/C13</f>
        <v>0.7989351751924598</v>
      </c>
      <c r="F13" s="7"/>
    </row>
    <row r="14" spans="2:6" ht="18">
      <c r="B14" s="37" t="s">
        <v>10</v>
      </c>
      <c r="C14" s="31">
        <v>9.5</v>
      </c>
      <c r="D14" s="31">
        <v>5.051</v>
      </c>
      <c r="E14" s="38">
        <f>+D14/C14</f>
        <v>0.5316842105263158</v>
      </c>
      <c r="F14" s="7"/>
    </row>
    <row r="15" spans="2:6" ht="18">
      <c r="B15" s="37" t="s">
        <v>12</v>
      </c>
      <c r="C15" s="31">
        <v>1217.422</v>
      </c>
      <c r="D15" s="31">
        <v>1108.273</v>
      </c>
      <c r="E15" s="38">
        <f>+D15/C15</f>
        <v>0.9103441534652732</v>
      </c>
      <c r="F15" s="8"/>
    </row>
    <row r="16" spans="2:6" ht="18">
      <c r="B16" s="37" t="s">
        <v>13</v>
      </c>
      <c r="C16" s="31">
        <v>140.484</v>
      </c>
      <c r="D16" s="31">
        <v>124.22813464</v>
      </c>
      <c r="E16" s="38">
        <f>+D16/C16</f>
        <v>0.8842867133623756</v>
      </c>
      <c r="F16" s="7"/>
    </row>
    <row r="17" spans="2:6" ht="18" thickBot="1">
      <c r="B17" s="37" t="s">
        <v>14</v>
      </c>
      <c r="C17" s="31">
        <v>28</v>
      </c>
      <c r="D17" s="31">
        <v>21.052514730000002</v>
      </c>
      <c r="E17" s="38">
        <f>+D17/C17</f>
        <v>0.7518755260714286</v>
      </c>
      <c r="F17" s="7"/>
    </row>
    <row r="18" spans="2:6" ht="18">
      <c r="B18" s="39"/>
      <c r="C18" s="40">
        <f>SUM(C12:C17)</f>
        <v>4718.201000000001</v>
      </c>
      <c r="D18" s="40">
        <f>SUM(D12:D17)</f>
        <v>4343.36564937</v>
      </c>
      <c r="E18" s="41">
        <f>+D18/C18</f>
        <v>0.9205554509801509</v>
      </c>
      <c r="F18" s="7"/>
    </row>
    <row r="19" spans="2:5" ht="18">
      <c r="B19" s="39"/>
      <c r="C19" s="42"/>
      <c r="D19" s="42"/>
      <c r="E19" s="43"/>
    </row>
    <row r="20" spans="2:5" ht="18">
      <c r="B20" s="27" t="s">
        <v>15</v>
      </c>
      <c r="C20" s="28">
        <v>781.7989999999991</v>
      </c>
      <c r="D20" s="28">
        <v>3730.2726596499997</v>
      </c>
      <c r="E20" s="36"/>
    </row>
    <row r="21" spans="2:5" ht="18">
      <c r="B21" s="27"/>
      <c r="C21" s="28"/>
      <c r="D21" s="28"/>
      <c r="E21" s="36"/>
    </row>
    <row r="22" spans="2:6" ht="18">
      <c r="B22" s="44" t="s">
        <v>16</v>
      </c>
      <c r="C22" s="31">
        <v>317.486</v>
      </c>
      <c r="D22" s="31">
        <v>307</v>
      </c>
      <c r="E22" s="38">
        <f>+D22/C22</f>
        <v>0.9669717719836466</v>
      </c>
      <c r="F22" s="3"/>
    </row>
    <row r="23" spans="2:6" ht="18">
      <c r="B23" s="44"/>
      <c r="C23" s="28"/>
      <c r="D23" s="28"/>
      <c r="E23" s="45"/>
      <c r="F23" s="3"/>
    </row>
    <row r="24" spans="2:6" ht="18">
      <c r="B24" s="44" t="s">
        <v>17</v>
      </c>
      <c r="C24" s="31"/>
      <c r="D24" s="31"/>
      <c r="E24" s="45"/>
      <c r="F24" s="3"/>
    </row>
    <row r="25" spans="2:6" ht="18" hidden="1">
      <c r="B25" s="37" t="s">
        <v>18</v>
      </c>
      <c r="C25" s="31">
        <v>0</v>
      </c>
      <c r="D25" s="31">
        <v>0</v>
      </c>
      <c r="E25" s="32"/>
      <c r="F25" s="3"/>
    </row>
    <row r="26" spans="2:6" ht="18.75" customHeight="1">
      <c r="B26" s="46" t="s">
        <v>19</v>
      </c>
      <c r="C26" s="31">
        <v>1065.965</v>
      </c>
      <c r="D26" s="31">
        <v>718.2446245000001</v>
      </c>
      <c r="E26" s="38">
        <f>+D26/C26</f>
        <v>0.673797567931405</v>
      </c>
      <c r="F26" s="3"/>
    </row>
    <row r="27" spans="2:6" ht="18" thickBot="1">
      <c r="B27" s="46" t="s">
        <v>20</v>
      </c>
      <c r="C27" s="31">
        <v>5308.682</v>
      </c>
      <c r="D27" s="31">
        <v>5233.768566</v>
      </c>
      <c r="E27" s="38">
        <f>+D27/C27</f>
        <v>0.9858885060359615</v>
      </c>
      <c r="F27" s="3"/>
    </row>
    <row r="28" spans="2:6" ht="18.75" thickBot="1" thickTop="1">
      <c r="B28" s="47"/>
      <c r="C28" s="48">
        <v>6374.647</v>
      </c>
      <c r="D28" s="48">
        <v>5952.0131905</v>
      </c>
      <c r="E28" s="49">
        <v>0.9337008293165096</v>
      </c>
      <c r="F28" s="3"/>
    </row>
    <row r="29" spans="1:6" ht="18">
      <c r="A29" s="5"/>
      <c r="B29" s="9"/>
      <c r="C29" s="10"/>
      <c r="D29" s="4"/>
      <c r="E29" s="6"/>
      <c r="F29" s="6"/>
    </row>
    <row r="30" spans="3:4" ht="18">
      <c r="C30" s="65"/>
      <c r="D30" s="65"/>
    </row>
  </sheetData>
  <sheetProtection/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showGridLines="0" zoomScalePageLayoutView="0" workbookViewId="0" topLeftCell="A4">
      <selection activeCell="F12" sqref="F12"/>
    </sheetView>
  </sheetViews>
  <sheetFormatPr defaultColWidth="11.421875" defaultRowHeight="12.75"/>
  <cols>
    <col min="1" max="1" width="2.7109375" style="11" customWidth="1"/>
    <col min="2" max="2" width="48.00390625" style="11" customWidth="1"/>
    <col min="3" max="3" width="29.421875" style="11" customWidth="1"/>
    <col min="4" max="4" width="15.28125" style="11" customWidth="1"/>
    <col min="5" max="16384" width="11.421875" style="11" customWidth="1"/>
  </cols>
  <sheetData>
    <row r="1" spans="2:4" s="4" customFormat="1" ht="32.25" customHeight="1">
      <c r="B1" s="72" t="s">
        <v>0</v>
      </c>
      <c r="C1" s="72"/>
      <c r="D1" s="3"/>
    </row>
    <row r="2" spans="2:4" s="4" customFormat="1" ht="19.5" customHeight="1">
      <c r="B2" s="72" t="s">
        <v>22</v>
      </c>
      <c r="C2" s="72"/>
      <c r="D2" s="3"/>
    </row>
    <row r="3" spans="2:4" s="4" customFormat="1" ht="27" customHeight="1">
      <c r="B3" s="72" t="s">
        <v>46</v>
      </c>
      <c r="C3" s="72"/>
      <c r="D3" s="3"/>
    </row>
    <row r="4" spans="2:4" s="4" customFormat="1" ht="27" customHeight="1">
      <c r="B4" s="73" t="s">
        <v>45</v>
      </c>
      <c r="C4" s="73"/>
      <c r="D4" s="3"/>
    </row>
    <row r="5" spans="2:9" ht="18" customHeight="1">
      <c r="B5" s="14" t="s">
        <v>23</v>
      </c>
      <c r="C5" s="15"/>
      <c r="D5" s="19"/>
      <c r="E5" s="19"/>
      <c r="F5" s="19"/>
      <c r="G5" s="19"/>
      <c r="H5" s="19"/>
      <c r="I5" s="19"/>
    </row>
    <row r="6" spans="2:5" ht="18" customHeight="1">
      <c r="B6" s="51" t="s">
        <v>24</v>
      </c>
      <c r="C6" s="17">
        <v>3583.15308913</v>
      </c>
      <c r="D6" s="19"/>
      <c r="E6" s="12"/>
    </row>
    <row r="7" spans="2:5" ht="18" customHeight="1">
      <c r="B7" s="51" t="s">
        <v>25</v>
      </c>
      <c r="C7" s="17">
        <v>115654.02594</v>
      </c>
      <c r="D7" s="19"/>
      <c r="E7" s="12"/>
    </row>
    <row r="8" spans="2:5" ht="18" customHeight="1">
      <c r="B8" s="51" t="s">
        <v>26</v>
      </c>
      <c r="C8" s="17">
        <v>11.310642</v>
      </c>
      <c r="D8" s="19"/>
      <c r="E8" s="12"/>
    </row>
    <row r="9" spans="2:5" ht="18" customHeight="1">
      <c r="B9" s="51" t="s">
        <v>27</v>
      </c>
      <c r="C9" s="17">
        <v>20.48762225</v>
      </c>
      <c r="D9" s="19"/>
      <c r="E9" s="12"/>
    </row>
    <row r="10" spans="2:5" ht="18" customHeight="1">
      <c r="B10" s="51" t="s">
        <v>28</v>
      </c>
      <c r="C10" s="17">
        <v>3470.8418999200003</v>
      </c>
      <c r="D10" s="19"/>
      <c r="E10" s="12"/>
    </row>
    <row r="11" spans="2:5" ht="18" customHeight="1">
      <c r="B11" s="14" t="s">
        <v>29</v>
      </c>
      <c r="C11" s="15">
        <f>SUM(C6:C10)</f>
        <v>122739.8191933</v>
      </c>
      <c r="D11" s="19"/>
      <c r="E11" s="12"/>
    </row>
    <row r="12" spans="2:5" ht="18" customHeight="1">
      <c r="B12" s="52"/>
      <c r="C12" s="13"/>
      <c r="D12" s="19"/>
      <c r="E12" s="12"/>
    </row>
    <row r="13" spans="2:5" ht="18" customHeight="1">
      <c r="B13" s="14" t="s">
        <v>30</v>
      </c>
      <c r="C13" s="15"/>
      <c r="D13" s="19"/>
      <c r="E13" s="12"/>
    </row>
    <row r="14" spans="2:5" ht="18" customHeight="1">
      <c r="B14" s="51" t="s">
        <v>31</v>
      </c>
      <c r="C14" s="13">
        <v>573.315755</v>
      </c>
      <c r="D14" s="19"/>
      <c r="E14" s="12"/>
    </row>
    <row r="15" spans="2:5" ht="18" customHeight="1">
      <c r="B15" s="51" t="s">
        <v>32</v>
      </c>
      <c r="C15" s="13">
        <v>0</v>
      </c>
      <c r="D15" s="19"/>
      <c r="E15" s="12"/>
    </row>
    <row r="16" spans="2:5" ht="18" customHeight="1">
      <c r="B16" s="14" t="s">
        <v>33</v>
      </c>
      <c r="C16" s="15">
        <v>573.315755</v>
      </c>
      <c r="D16" s="19"/>
      <c r="E16" s="12"/>
    </row>
    <row r="17" spans="2:5" ht="18" customHeight="1">
      <c r="B17" s="52"/>
      <c r="C17" s="13"/>
      <c r="D17" s="19"/>
      <c r="E17" s="12"/>
    </row>
    <row r="18" spans="2:5" ht="18" customHeight="1">
      <c r="B18" s="14" t="s">
        <v>34</v>
      </c>
      <c r="C18" s="15"/>
      <c r="D18" s="19"/>
      <c r="E18" s="12"/>
    </row>
    <row r="19" spans="2:5" ht="18" customHeight="1">
      <c r="B19" s="51" t="s">
        <v>35</v>
      </c>
      <c r="C19" s="13">
        <v>120000</v>
      </c>
      <c r="D19" s="19"/>
      <c r="E19" s="12"/>
    </row>
    <row r="20" spans="2:5" ht="18" customHeight="1">
      <c r="B20" s="51" t="s">
        <v>36</v>
      </c>
      <c r="C20" s="13">
        <v>223</v>
      </c>
      <c r="D20" s="19"/>
      <c r="E20" s="12"/>
    </row>
    <row r="21" spans="2:5" ht="18" customHeight="1">
      <c r="B21" s="51" t="s">
        <v>37</v>
      </c>
      <c r="C21" s="13">
        <v>3958</v>
      </c>
      <c r="D21" s="19"/>
      <c r="E21" s="12"/>
    </row>
    <row r="22" spans="2:5" ht="18" customHeight="1">
      <c r="B22" s="51" t="s">
        <v>38</v>
      </c>
      <c r="C22" s="13">
        <v>-2014</v>
      </c>
      <c r="D22" s="19"/>
      <c r="E22" s="12"/>
    </row>
    <row r="23" spans="2:5" ht="18" customHeight="1">
      <c r="B23" s="14" t="s">
        <v>39</v>
      </c>
      <c r="C23" s="15">
        <v>122167</v>
      </c>
      <c r="D23" s="19"/>
      <c r="E23" s="12"/>
    </row>
    <row r="24" spans="2:5" ht="18" customHeight="1">
      <c r="B24" s="14"/>
      <c r="C24" s="15"/>
      <c r="D24" s="19"/>
      <c r="E24" s="12"/>
    </row>
    <row r="25" spans="2:5" ht="18" customHeight="1">
      <c r="B25" s="14" t="s">
        <v>40</v>
      </c>
      <c r="C25" s="15">
        <f>+C16+C23</f>
        <v>122740.315755</v>
      </c>
      <c r="D25" s="19"/>
      <c r="E25" s="12"/>
    </row>
    <row r="26" spans="2:4" ht="18" customHeight="1" thickBot="1">
      <c r="B26" s="54"/>
      <c r="C26" s="55"/>
      <c r="D26" s="19"/>
    </row>
    <row r="27" spans="2:4" s="16" customFormat="1" ht="15">
      <c r="B27" s="56"/>
      <c r="C27" s="56"/>
      <c r="D27" s="56"/>
    </row>
    <row r="28" spans="2:4" s="16" customFormat="1" ht="15">
      <c r="B28" s="56"/>
      <c r="C28" s="64"/>
      <c r="D28" s="56"/>
    </row>
    <row r="29" spans="2:4" s="16" customFormat="1" ht="15">
      <c r="B29" s="56"/>
      <c r="C29" s="56"/>
      <c r="D29" s="56"/>
    </row>
    <row r="30" spans="2:4" s="16" customFormat="1" ht="15">
      <c r="B30" s="56"/>
      <c r="C30" s="56"/>
      <c r="D30" s="56"/>
    </row>
    <row r="31" s="16" customFormat="1" ht="15"/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</sheetData>
  <sheetProtection/>
  <mergeCells count="4">
    <mergeCell ref="B1:C1"/>
    <mergeCell ref="B2:C2"/>
    <mergeCell ref="B3:C3"/>
    <mergeCell ref="B4:C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7"/>
  <sheetViews>
    <sheetView showGridLines="0" zoomScalePageLayoutView="0" workbookViewId="0" topLeftCell="A3">
      <selection activeCell="B12" sqref="B12"/>
    </sheetView>
  </sheetViews>
  <sheetFormatPr defaultColWidth="11.421875" defaultRowHeight="12.75"/>
  <cols>
    <col min="1" max="1" width="2.7109375" style="0" customWidth="1"/>
    <col min="2" max="2" width="66.57421875" style="0" customWidth="1"/>
    <col min="3" max="3" width="20.7109375" style="0" customWidth="1"/>
    <col min="4" max="5" width="13.8515625" style="0" bestFit="1" customWidth="1"/>
  </cols>
  <sheetData>
    <row r="1" s="4" customFormat="1" ht="21" thickBot="1">
      <c r="B1" s="1"/>
    </row>
    <row r="2" spans="2:3" s="4" customFormat="1" ht="39" customHeight="1">
      <c r="B2" s="76" t="s">
        <v>0</v>
      </c>
      <c r="C2" s="77"/>
    </row>
    <row r="3" spans="2:3" s="4" customFormat="1" ht="20.25" customHeight="1">
      <c r="B3" s="74" t="s">
        <v>44</v>
      </c>
      <c r="C3" s="75"/>
    </row>
    <row r="4" spans="2:3" s="4" customFormat="1" ht="20.25" customHeight="1">
      <c r="B4" s="74" t="s">
        <v>46</v>
      </c>
      <c r="C4" s="75"/>
    </row>
    <row r="5" spans="2:3" s="11" customFormat="1" ht="30" customHeight="1">
      <c r="B5" s="78" t="s">
        <v>45</v>
      </c>
      <c r="C5" s="79"/>
    </row>
    <row r="6" spans="2:3" s="11" customFormat="1" ht="18" customHeight="1">
      <c r="B6" s="14" t="s">
        <v>47</v>
      </c>
      <c r="C6" s="15"/>
    </row>
    <row r="7" spans="2:4" s="11" customFormat="1" ht="18" customHeight="1">
      <c r="B7" s="51" t="s">
        <v>41</v>
      </c>
      <c r="C7" s="17">
        <v>93.42810054</v>
      </c>
      <c r="D7" s="12"/>
    </row>
    <row r="8" spans="2:3" s="11" customFormat="1" ht="18" customHeight="1">
      <c r="B8" s="51" t="s">
        <v>55</v>
      </c>
      <c r="C8" s="17">
        <v>10209.40916716</v>
      </c>
    </row>
    <row r="9" spans="2:3" s="11" customFormat="1" ht="18" customHeight="1">
      <c r="B9" s="51" t="s">
        <v>54</v>
      </c>
      <c r="C9" s="17">
        <v>104.87176848</v>
      </c>
    </row>
    <row r="10" spans="2:3" s="11" customFormat="1" ht="18" customHeight="1">
      <c r="B10" s="51" t="s">
        <v>56</v>
      </c>
      <c r="C10" s="17">
        <v>169.302309</v>
      </c>
    </row>
    <row r="11" spans="2:3" s="11" customFormat="1" ht="18" customHeight="1">
      <c r="B11" s="51" t="s">
        <v>42</v>
      </c>
      <c r="C11" s="17">
        <v>43.537411</v>
      </c>
    </row>
    <row r="12" spans="2:4" s="11" customFormat="1" ht="18" customHeight="1">
      <c r="B12" s="14" t="s">
        <v>58</v>
      </c>
      <c r="C12" s="68">
        <f>SUM(C7:C11)</f>
        <v>10620.54875618</v>
      </c>
      <c r="D12" s="12"/>
    </row>
    <row r="13" spans="2:4" s="11" customFormat="1" ht="18" customHeight="1">
      <c r="B13" s="52"/>
      <c r="C13" s="69"/>
      <c r="D13" s="12"/>
    </row>
    <row r="14" spans="2:4" s="11" customFormat="1" ht="18" customHeight="1">
      <c r="B14" s="14" t="s">
        <v>48</v>
      </c>
      <c r="C14" s="70"/>
      <c r="D14" s="12"/>
    </row>
    <row r="15" spans="2:4" s="11" customFormat="1" ht="18" customHeight="1">
      <c r="B15" s="51" t="s">
        <v>49</v>
      </c>
      <c r="C15" s="71">
        <v>2334.07072716</v>
      </c>
      <c r="D15" s="12"/>
    </row>
    <row r="16" spans="2:4" s="11" customFormat="1" ht="18" customHeight="1">
      <c r="B16" s="51" t="s">
        <v>50</v>
      </c>
      <c r="C16" s="71">
        <v>3029.23834</v>
      </c>
      <c r="D16" s="12"/>
    </row>
    <row r="17" spans="2:4" s="11" customFormat="1" ht="18" customHeight="1">
      <c r="B17" s="51" t="s">
        <v>8</v>
      </c>
      <c r="C17" s="71">
        <v>55.521846</v>
      </c>
      <c r="D17" s="12"/>
    </row>
    <row r="18" spans="2:4" s="11" customFormat="1" ht="18" customHeight="1">
      <c r="B18" s="51" t="s">
        <v>10</v>
      </c>
      <c r="C18" s="71">
        <v>5.051</v>
      </c>
      <c r="D18" s="12"/>
    </row>
    <row r="19" spans="2:4" s="11" customFormat="1" ht="18" customHeight="1">
      <c r="B19" s="51" t="s">
        <v>53</v>
      </c>
      <c r="C19" s="71">
        <v>1113.503357</v>
      </c>
      <c r="D19" s="12"/>
    </row>
    <row r="20" spans="2:4" s="11" customFormat="1" ht="18" customHeight="1">
      <c r="B20" s="51" t="s">
        <v>13</v>
      </c>
      <c r="C20" s="71">
        <v>124.228134</v>
      </c>
      <c r="D20" s="12"/>
    </row>
    <row r="21" spans="2:4" s="11" customFormat="1" ht="18" customHeight="1">
      <c r="B21" s="51" t="s">
        <v>52</v>
      </c>
      <c r="C21" s="71">
        <v>21.05251473</v>
      </c>
      <c r="D21" s="12"/>
    </row>
    <row r="22" spans="2:5" s="11" customFormat="1" ht="18" customHeight="1">
      <c r="B22" s="57" t="s">
        <v>7</v>
      </c>
      <c r="C22" s="70">
        <f>SUM(C15:C21)</f>
        <v>6682.665918890001</v>
      </c>
      <c r="D22" s="12"/>
      <c r="E22" s="12"/>
    </row>
    <row r="23" spans="2:4" s="11" customFormat="1" ht="18" customHeight="1">
      <c r="B23" s="52"/>
      <c r="C23" s="69"/>
      <c r="D23" s="12"/>
    </row>
    <row r="24" spans="2:4" s="11" customFormat="1" ht="18" customHeight="1">
      <c r="B24" s="51" t="s">
        <v>51</v>
      </c>
      <c r="C24" s="17">
        <v>5952.013</v>
      </c>
      <c r="D24" s="12"/>
    </row>
    <row r="25" spans="2:4" ht="18" customHeight="1">
      <c r="B25" s="57" t="s">
        <v>17</v>
      </c>
      <c r="C25" s="15">
        <f>+C24</f>
        <v>5952.013</v>
      </c>
      <c r="D25" s="12"/>
    </row>
    <row r="26" spans="2:4" s="18" customFormat="1" ht="18" customHeight="1">
      <c r="B26" s="57"/>
      <c r="C26" s="15"/>
      <c r="D26" s="12"/>
    </row>
    <row r="27" spans="2:5" s="11" customFormat="1" ht="18" customHeight="1">
      <c r="B27" s="14" t="s">
        <v>43</v>
      </c>
      <c r="C27" s="15">
        <f>+C22+C25</f>
        <v>12634.67891889</v>
      </c>
      <c r="D27" s="12"/>
      <c r="E27" s="63"/>
    </row>
    <row r="28" spans="2:4" s="19" customFormat="1" ht="18" customHeight="1">
      <c r="B28" s="14"/>
      <c r="C28" s="15"/>
      <c r="D28" s="12"/>
    </row>
    <row r="29" spans="2:5" s="11" customFormat="1" ht="18" customHeight="1" thickBot="1">
      <c r="B29" s="58" t="s">
        <v>57</v>
      </c>
      <c r="C29" s="59">
        <f>+C12-C27</f>
        <v>-2014.1301627100001</v>
      </c>
      <c r="D29" s="12"/>
      <c r="E29" s="12"/>
    </row>
    <row r="30" spans="2:3" ht="18" customHeight="1">
      <c r="B30" s="53"/>
      <c r="C30" s="18"/>
    </row>
    <row r="31" spans="2:4" ht="18" customHeight="1">
      <c r="B31" s="20"/>
      <c r="C31" s="60"/>
      <c r="D31" s="66"/>
    </row>
    <row r="32" spans="3:5" ht="18" customHeight="1">
      <c r="C32" s="21"/>
      <c r="D32" s="66"/>
      <c r="E32" s="67"/>
    </row>
    <row r="33" spans="3:4" ht="12.75">
      <c r="C33" s="61"/>
      <c r="D33" s="62"/>
    </row>
    <row r="35" ht="12.75">
      <c r="C35" s="66"/>
    </row>
    <row r="36" ht="12.75">
      <c r="C36" s="66"/>
    </row>
    <row r="37" ht="12.75">
      <c r="C37" s="66"/>
    </row>
  </sheetData>
  <sheetProtection/>
  <mergeCells count="4">
    <mergeCell ref="B3:C3"/>
    <mergeCell ref="B2:C2"/>
    <mergeCell ref="B4:C4"/>
    <mergeCell ref="B5:C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Marcela Jiménez Martínez</dc:creator>
  <cp:keywords/>
  <dc:description/>
  <cp:lastModifiedBy>Felipe Caro Moncayo</cp:lastModifiedBy>
  <dcterms:created xsi:type="dcterms:W3CDTF">2018-04-18T15:39:21Z</dcterms:created>
  <dcterms:modified xsi:type="dcterms:W3CDTF">2018-05-08T21:35:56Z</dcterms:modified>
  <cp:category/>
  <cp:version/>
  <cp:contentType/>
  <cp:contentStatus/>
</cp:coreProperties>
</file>